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16" windowHeight="7692"/>
  </bookViews>
  <sheets>
    <sheet name="Property and Loan Data" sheetId="1" r:id="rId1"/>
    <sheet name="Borrower financial summary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Z67" i="1" l="1"/>
  <c r="U67" i="1"/>
  <c r="T67" i="1"/>
  <c r="S67" i="1"/>
  <c r="R67" i="1"/>
  <c r="M67" i="1"/>
  <c r="L67" i="1"/>
  <c r="K67" i="1"/>
  <c r="Q67" i="1"/>
  <c r="P67" i="1"/>
  <c r="O67" i="1" l="1"/>
  <c r="I67" i="1"/>
  <c r="H67" i="1"/>
  <c r="G67" i="1"/>
  <c r="F67" i="1"/>
  <c r="E67" i="1"/>
  <c r="D67" i="1"/>
  <c r="C67" i="1"/>
  <c r="B67" i="1"/>
  <c r="A67" i="1"/>
  <c r="C18" i="1"/>
  <c r="B52" i="1"/>
  <c r="B50" i="1"/>
  <c r="B49" i="1"/>
  <c r="B42" i="1"/>
  <c r="C23" i="1"/>
  <c r="B53" i="1" l="1"/>
  <c r="X67" i="1"/>
  <c r="C35" i="1"/>
  <c r="V67" i="1"/>
  <c r="D58" i="1"/>
  <c r="C58" i="1"/>
  <c r="B51" i="1"/>
  <c r="C60" i="1" s="1"/>
  <c r="D61" i="1" l="1"/>
  <c r="G52" i="1" l="1"/>
  <c r="C61" i="1" l="1"/>
  <c r="C62" i="1"/>
  <c r="D50" i="1"/>
  <c r="C50" i="1"/>
  <c r="D49" i="1"/>
  <c r="C49" i="1"/>
  <c r="D42" i="1"/>
  <c r="D45" i="1" s="1"/>
  <c r="C42" i="1"/>
  <c r="C45" i="1" s="1"/>
  <c r="C44" i="1" l="1"/>
  <c r="D44" i="1"/>
  <c r="D57" i="1" l="1"/>
  <c r="D46" i="1"/>
  <c r="C57" i="1"/>
  <c r="C46" i="1"/>
  <c r="D55" i="1" l="1"/>
  <c r="D59" i="1"/>
  <c r="D63" i="1" s="1"/>
  <c r="C55" i="1"/>
  <c r="C59" i="1"/>
  <c r="W67" i="1" l="1"/>
  <c r="C22" i="1"/>
  <c r="N67" i="1" s="1"/>
  <c r="C63" i="1"/>
</calcChain>
</file>

<file path=xl/sharedStrings.xml><?xml version="1.0" encoding="utf-8"?>
<sst xmlns="http://schemas.openxmlformats.org/spreadsheetml/2006/main" count="97" uniqueCount="95">
  <si>
    <t xml:space="preserve">LTV </t>
  </si>
  <si>
    <t>requested</t>
  </si>
  <si>
    <t>Term years</t>
  </si>
  <si>
    <t xml:space="preserve"> (LTV)</t>
  </si>
  <si>
    <t>% of loan</t>
  </si>
  <si>
    <t>Interest Rate  1st</t>
  </si>
  <si>
    <t>Term (Years)</t>
  </si>
  <si>
    <t>Property Value</t>
  </si>
  <si>
    <t>1ST MORTGAGE:</t>
  </si>
  <si>
    <t>2ND MORTGAGE:</t>
  </si>
  <si>
    <t>P &amp; I: 1ST</t>
  </si>
  <si>
    <t>Insurance:</t>
  </si>
  <si>
    <t>Taxes: EST</t>
  </si>
  <si>
    <t>PITI\MI</t>
  </si>
  <si>
    <t>TOTAL</t>
  </si>
  <si>
    <t>P&amp;I (intertest only)</t>
  </si>
  <si>
    <t>Rents</t>
  </si>
  <si>
    <t>Rent Annual</t>
  </si>
  <si>
    <t xml:space="preserve">Debt Annual </t>
  </si>
  <si>
    <t>NOI (use 75%)</t>
  </si>
  <si>
    <t xml:space="preserve">DSCR </t>
  </si>
  <si>
    <t>annual rent</t>
  </si>
  <si>
    <t xml:space="preserve">taxes &amp; insurance </t>
  </si>
  <si>
    <t>NOI (taking out taxes and ins)</t>
  </si>
  <si>
    <t xml:space="preserve">  Total Taxs and Insure</t>
  </si>
  <si>
    <t xml:space="preserve">Broker Name </t>
  </si>
  <si>
    <t xml:space="preserve">Broker Phone </t>
  </si>
  <si>
    <t xml:space="preserve">Broker Email </t>
  </si>
  <si>
    <t>Comp Structure from Broker (what was quoted to borrower and what broker exepctation is)</t>
  </si>
  <si>
    <t>Borrower (LLC (multi assets or single asset), US Citizen, Foreign National, Perm. Resident Alien, Non Perm Resident Alien, Intervivos revocable true, Illinois land trust)</t>
  </si>
  <si>
    <t xml:space="preserve">Guarantor(s) if Borrower is an LLC (NOTE: please indicate guarantor type ie US Citizen, Foreign National, Perm. Resident Alien, Non Perm Resident Alien) </t>
  </si>
  <si>
    <t xml:space="preserve">Guarantor </t>
  </si>
  <si>
    <t xml:space="preserve">FICO </t>
  </si>
  <si>
    <t xml:space="preserve">Property Address </t>
  </si>
  <si>
    <t>Loan Type (ie purchase, R/T REFI, Cash Out REFI)</t>
  </si>
  <si>
    <t xml:space="preserve">Borrower Requested Loan Amount </t>
  </si>
  <si>
    <t xml:space="preserve">Interest Rate </t>
  </si>
  <si>
    <t xml:space="preserve">Est P&amp;I </t>
  </si>
  <si>
    <t xml:space="preserve">Annual P&amp;I </t>
  </si>
  <si>
    <t xml:space="preserve">Property Type (SFR, 2-4, Condo., Townhome) </t>
  </si>
  <si>
    <t xml:space="preserve">Monthly Rental Amount </t>
  </si>
  <si>
    <t xml:space="preserve">Annual Rent </t>
  </si>
  <si>
    <t xml:space="preserve">Annual Tax </t>
  </si>
  <si>
    <t xml:space="preserve">Annual Insurance </t>
  </si>
  <si>
    <t xml:space="preserve">Annual HOA </t>
  </si>
  <si>
    <t xml:space="preserve">Borrowers Opinion of Value </t>
  </si>
  <si>
    <t>LTV</t>
  </si>
  <si>
    <t xml:space="preserve">PITIA </t>
  </si>
  <si>
    <t>Rent  (must have eligible leases in place)</t>
  </si>
  <si>
    <t xml:space="preserve">94% of rent </t>
  </si>
  <si>
    <t>Estimated Property Based DTI (all subject to underwriting/validation)</t>
  </si>
  <si>
    <t>broker contact</t>
  </si>
  <si>
    <t>compensation</t>
  </si>
  <si>
    <t xml:space="preserve">subject property </t>
  </si>
  <si>
    <t>loan amount</t>
  </si>
  <si>
    <t>interest rate</t>
  </si>
  <si>
    <t>P&amp;I from below</t>
  </si>
  <si>
    <t>annual p &amp; i</t>
  </si>
  <si>
    <t>property type</t>
  </si>
  <si>
    <t>hoa</t>
  </si>
  <si>
    <t>tax</t>
  </si>
  <si>
    <t>insurance</t>
  </si>
  <si>
    <t>Monty Busch</t>
  </si>
  <si>
    <t>broker email</t>
  </si>
  <si>
    <t>entity (type)</t>
  </si>
  <si>
    <t>guarantor(name)</t>
  </si>
  <si>
    <t>credit score(if known)</t>
  </si>
  <si>
    <t>broker phone</t>
  </si>
  <si>
    <t>214 213 8967</t>
  </si>
  <si>
    <t>monty@texasrehabloan.com</t>
  </si>
  <si>
    <t>7 Is used for analysis</t>
  </si>
  <si>
    <t>monthly rent</t>
  </si>
  <si>
    <t>(blue boxes are calculated from above data)</t>
  </si>
  <si>
    <t>Property value</t>
  </si>
  <si>
    <t>calucated</t>
  </si>
  <si>
    <t xml:space="preserve">Please answer the following about your property. </t>
  </si>
  <si>
    <t xml:space="preserve">The yellow boxes are the variables, please complete. </t>
  </si>
  <si>
    <t>QUESTIONS</t>
  </si>
  <si>
    <t>ANSWERS</t>
  </si>
  <si>
    <t>ORIGINAL PURCHASE PRICE</t>
  </si>
  <si>
    <t>ORIGINAL DATE</t>
  </si>
  <si>
    <t>THIS IS THE MORTGAGE CALCULATOR PORTION - NO INPUT NEEDED</t>
  </si>
  <si>
    <t>borrower status(Citizen/other)</t>
  </si>
  <si>
    <t>700K + based on dirt</t>
  </si>
  <si>
    <t>60-75% of rent will be used pending property type</t>
  </si>
  <si>
    <t>Any credit issues - explain</t>
  </si>
  <si>
    <t>mortgage lates</t>
  </si>
  <si>
    <t>bk or foreclosures</t>
  </si>
  <si>
    <t>any open judgements - explain</t>
  </si>
  <si>
    <t>Be detailed about why you may have been turned down by conventional loans-lenders</t>
  </si>
  <si>
    <t>Borrower Income  and job</t>
  </si>
  <si>
    <t xml:space="preserve">w2 </t>
  </si>
  <si>
    <t>tax returns</t>
  </si>
  <si>
    <t>ytd</t>
  </si>
  <si>
    <t>Is there profit loss for your business , please include and summarize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</si>
</sst>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Garamond"/>
    </font>
    <font>
      <sz val="10"/>
      <name val="AGaramond"/>
    </font>
    <font>
      <b/>
      <sz val="10"/>
      <name val="AGaramond"/>
    </font>
    <font>
      <b/>
      <sz val="10"/>
      <color indexed="48"/>
      <name val="AGaramond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Garamond"/>
    </font>
    <font>
      <b/>
      <sz val="11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NumberFormat="1" applyFont="1" applyBorder="1"/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0" fontId="5" fillId="0" borderId="3" xfId="0" applyNumberFormat="1" applyFont="1" applyBorder="1"/>
    <xf numFmtId="0" fontId="0" fillId="0" borderId="3" xfId="0" applyNumberFormat="1" applyBorder="1"/>
    <xf numFmtId="44" fontId="7" fillId="0" borderId="3" xfId="1" applyFont="1" applyBorder="1" applyAlignment="1">
      <alignment horizontal="center"/>
    </xf>
    <xf numFmtId="1" fontId="4" fillId="0" borderId="3" xfId="1" applyNumberFormat="1" applyFont="1" applyBorder="1" applyAlignment="1">
      <alignment horizontal="center"/>
    </xf>
    <xf numFmtId="44" fontId="4" fillId="0" borderId="3" xfId="1" applyFont="1" applyBorder="1"/>
    <xf numFmtId="44" fontId="0" fillId="0" borderId="3" xfId="1" applyFont="1" applyBorder="1"/>
    <xf numFmtId="44" fontId="8" fillId="2" borderId="3" xfId="1" applyFont="1" applyFill="1" applyBorder="1"/>
    <xf numFmtId="44" fontId="2" fillId="0" borderId="3" xfId="1" applyFont="1" applyBorder="1"/>
    <xf numFmtId="9" fontId="2" fillId="0" borderId="3" xfId="2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4" fillId="0" borderId="4" xfId="0" applyNumberFormat="1" applyFont="1" applyBorder="1"/>
    <xf numFmtId="44" fontId="5" fillId="0" borderId="4" xfId="1" applyFont="1" applyBorder="1" applyAlignment="1">
      <alignment horizontal="center"/>
    </xf>
    <xf numFmtId="44" fontId="4" fillId="0" borderId="4" xfId="1" applyFont="1" applyBorder="1"/>
    <xf numFmtId="0" fontId="7" fillId="0" borderId="3" xfId="0" applyNumberFormat="1" applyFont="1" applyBorder="1" applyAlignment="1">
      <alignment horizontal="center"/>
    </xf>
    <xf numFmtId="0" fontId="9" fillId="2" borderId="3" xfId="0" applyNumberFormat="1" applyFont="1" applyFill="1" applyBorder="1"/>
    <xf numFmtId="0" fontId="8" fillId="2" borderId="3" xfId="0" applyNumberFormat="1" applyFont="1" applyFill="1" applyBorder="1" applyAlignment="1">
      <alignment horizontal="center"/>
    </xf>
    <xf numFmtId="0" fontId="9" fillId="0" borderId="3" xfId="0" applyNumberFormat="1" applyFont="1" applyBorder="1"/>
    <xf numFmtId="0" fontId="8" fillId="0" borderId="3" xfId="0" applyNumberFormat="1" applyFont="1" applyBorder="1" applyAlignment="1">
      <alignment horizontal="center"/>
    </xf>
    <xf numFmtId="44" fontId="8" fillId="0" borderId="3" xfId="1" applyFont="1" applyBorder="1"/>
    <xf numFmtId="1" fontId="4" fillId="0" borderId="5" xfId="1" applyNumberFormat="1" applyFont="1" applyBorder="1" applyAlignment="1">
      <alignment horizontal="center"/>
    </xf>
    <xf numFmtId="44" fontId="4" fillId="0" borderId="5" xfId="1" applyFont="1" applyBorder="1"/>
    <xf numFmtId="44" fontId="4" fillId="0" borderId="6" xfId="1" applyFont="1" applyBorder="1"/>
    <xf numFmtId="44" fontId="0" fillId="0" borderId="5" xfId="1" applyFont="1" applyBorder="1"/>
    <xf numFmtId="44" fontId="8" fillId="2" borderId="5" xfId="1" applyFont="1" applyFill="1" applyBorder="1"/>
    <xf numFmtId="44" fontId="8" fillId="0" borderId="5" xfId="1" applyFont="1" applyBorder="1"/>
    <xf numFmtId="44" fontId="2" fillId="0" borderId="5" xfId="1" applyFont="1" applyBorder="1"/>
    <xf numFmtId="0" fontId="6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3" xfId="0" applyNumberFormat="1" applyFont="1" applyBorder="1"/>
    <xf numFmtId="44" fontId="4" fillId="0" borderId="2" xfId="1" applyFont="1" applyFill="1" applyBorder="1"/>
    <xf numFmtId="0" fontId="3" fillId="4" borderId="3" xfId="0" applyNumberFormat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9" fontId="4" fillId="0" borderId="2" xfId="2" applyFont="1" applyFill="1" applyBorder="1" applyAlignment="1">
      <alignment horizontal="center"/>
    </xf>
    <xf numFmtId="44" fontId="4" fillId="0" borderId="2" xfId="1" applyFont="1" applyFill="1" applyBorder="1" applyAlignment="1">
      <alignment horizontal="center"/>
    </xf>
    <xf numFmtId="164" fontId="4" fillId="0" borderId="2" xfId="2" applyNumberFormat="1" applyFont="1" applyFill="1" applyBorder="1" applyAlignment="1">
      <alignment horizontal="center"/>
    </xf>
    <xf numFmtId="9" fontId="3" fillId="4" borderId="1" xfId="2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11" fillId="0" borderId="0" xfId="0" applyFont="1"/>
    <xf numFmtId="9" fontId="2" fillId="0" borderId="0" xfId="0" applyNumberFormat="1" applyFont="1"/>
    <xf numFmtId="0" fontId="2" fillId="3" borderId="0" xfId="0" applyFont="1" applyFill="1"/>
    <xf numFmtId="9" fontId="2" fillId="3" borderId="0" xfId="0" applyNumberFormat="1" applyFont="1" applyFill="1"/>
    <xf numFmtId="3" fontId="2" fillId="3" borderId="0" xfId="0" applyNumberFormat="1" applyFont="1" applyFill="1"/>
    <xf numFmtId="0" fontId="2" fillId="5" borderId="0" xfId="0" applyFont="1" applyFill="1"/>
    <xf numFmtId="3" fontId="0" fillId="0" borderId="0" xfId="0" applyNumberFormat="1"/>
    <xf numFmtId="9" fontId="12" fillId="3" borderId="0" xfId="3" applyNumberFormat="1" applyFill="1"/>
    <xf numFmtId="44" fontId="4" fillId="4" borderId="3" xfId="1" applyFont="1" applyFill="1" applyBorder="1" applyAlignment="1">
      <alignment horizontal="center"/>
    </xf>
    <xf numFmtId="44" fontId="5" fillId="4" borderId="3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4" fontId="7" fillId="0" borderId="0" xfId="1" applyFont="1"/>
    <xf numFmtId="9" fontId="4" fillId="4" borderId="2" xfId="2" applyFont="1" applyFill="1" applyBorder="1" applyAlignment="1">
      <alignment horizontal="center"/>
    </xf>
    <xf numFmtId="10" fontId="2" fillId="3" borderId="0" xfId="0" applyNumberFormat="1" applyFont="1" applyFill="1"/>
    <xf numFmtId="44" fontId="2" fillId="5" borderId="0" xfId="0" applyNumberFormat="1" applyFont="1" applyFill="1"/>
    <xf numFmtId="3" fontId="2" fillId="0" borderId="0" xfId="0" applyNumberFormat="1" applyFont="1"/>
    <xf numFmtId="10" fontId="2" fillId="0" borderId="0" xfId="0" applyNumberFormat="1" applyFont="1"/>
    <xf numFmtId="44" fontId="2" fillId="0" borderId="0" xfId="0" applyNumberFormat="1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nty@texasrehablo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workbookViewId="0">
      <selection activeCell="A5" sqref="A5"/>
    </sheetView>
  </sheetViews>
  <sheetFormatPr defaultRowHeight="13.2"/>
  <cols>
    <col min="1" max="1" width="27.44140625" style="1" customWidth="1"/>
    <col min="2" max="2" width="15.33203125" style="3" customWidth="1"/>
    <col min="3" max="3" width="26.88671875" style="1" bestFit="1" customWidth="1"/>
    <col min="4" max="4" width="16" style="1" customWidth="1"/>
    <col min="5" max="5" width="21.77734375" style="1" customWidth="1"/>
    <col min="6" max="6" width="21.21875" style="4" customWidth="1"/>
    <col min="7" max="8" width="14" style="4" bestFit="1" customWidth="1"/>
    <col min="9" max="9" width="11.44140625" style="1" customWidth="1"/>
    <col min="10" max="13" width="8.88671875" style="1"/>
    <col min="14" max="14" width="11.44140625" style="1" customWidth="1"/>
    <col min="15" max="15" width="12.44140625" style="1" customWidth="1"/>
    <col min="16" max="16" width="10.21875" style="1" customWidth="1"/>
    <col min="17" max="22" width="8.88671875" style="1"/>
    <col min="23" max="23" width="10.44140625" style="1" bestFit="1" customWidth="1"/>
    <col min="24" max="260" width="8.88671875" style="1"/>
    <col min="261" max="261" width="10.44140625" style="1" customWidth="1"/>
    <col min="262" max="262" width="14" style="1" customWidth="1"/>
    <col min="263" max="263" width="11.5546875" style="1" customWidth="1"/>
    <col min="264" max="264" width="10.44140625" style="1" customWidth="1"/>
    <col min="265" max="516" width="8.88671875" style="1"/>
    <col min="517" max="517" width="10.44140625" style="1" customWidth="1"/>
    <col min="518" max="518" width="14" style="1" customWidth="1"/>
    <col min="519" max="519" width="11.5546875" style="1" customWidth="1"/>
    <col min="520" max="520" width="10.44140625" style="1" customWidth="1"/>
    <col min="521" max="772" width="8.88671875" style="1"/>
    <col min="773" max="773" width="10.44140625" style="1" customWidth="1"/>
    <col min="774" max="774" width="14" style="1" customWidth="1"/>
    <col min="775" max="775" width="11.5546875" style="1" customWidth="1"/>
    <col min="776" max="776" width="10.44140625" style="1" customWidth="1"/>
    <col min="777" max="1028" width="8.88671875" style="1"/>
    <col min="1029" max="1029" width="10.44140625" style="1" customWidth="1"/>
    <col min="1030" max="1030" width="14" style="1" customWidth="1"/>
    <col min="1031" max="1031" width="11.5546875" style="1" customWidth="1"/>
    <col min="1032" max="1032" width="10.44140625" style="1" customWidth="1"/>
    <col min="1033" max="1284" width="8.88671875" style="1"/>
    <col min="1285" max="1285" width="10.44140625" style="1" customWidth="1"/>
    <col min="1286" max="1286" width="14" style="1" customWidth="1"/>
    <col min="1287" max="1287" width="11.5546875" style="1" customWidth="1"/>
    <col min="1288" max="1288" width="10.44140625" style="1" customWidth="1"/>
    <col min="1289" max="1540" width="8.88671875" style="1"/>
    <col min="1541" max="1541" width="10.44140625" style="1" customWidth="1"/>
    <col min="1542" max="1542" width="14" style="1" customWidth="1"/>
    <col min="1543" max="1543" width="11.5546875" style="1" customWidth="1"/>
    <col min="1544" max="1544" width="10.44140625" style="1" customWidth="1"/>
    <col min="1545" max="1796" width="8.88671875" style="1"/>
    <col min="1797" max="1797" width="10.44140625" style="1" customWidth="1"/>
    <col min="1798" max="1798" width="14" style="1" customWidth="1"/>
    <col min="1799" max="1799" width="11.5546875" style="1" customWidth="1"/>
    <col min="1800" max="1800" width="10.44140625" style="1" customWidth="1"/>
    <col min="1801" max="2052" width="8.88671875" style="1"/>
    <col min="2053" max="2053" width="10.44140625" style="1" customWidth="1"/>
    <col min="2054" max="2054" width="14" style="1" customWidth="1"/>
    <col min="2055" max="2055" width="11.5546875" style="1" customWidth="1"/>
    <col min="2056" max="2056" width="10.44140625" style="1" customWidth="1"/>
    <col min="2057" max="2308" width="8.88671875" style="1"/>
    <col min="2309" max="2309" width="10.44140625" style="1" customWidth="1"/>
    <col min="2310" max="2310" width="14" style="1" customWidth="1"/>
    <col min="2311" max="2311" width="11.5546875" style="1" customWidth="1"/>
    <col min="2312" max="2312" width="10.44140625" style="1" customWidth="1"/>
    <col min="2313" max="2564" width="8.88671875" style="1"/>
    <col min="2565" max="2565" width="10.44140625" style="1" customWidth="1"/>
    <col min="2566" max="2566" width="14" style="1" customWidth="1"/>
    <col min="2567" max="2567" width="11.5546875" style="1" customWidth="1"/>
    <col min="2568" max="2568" width="10.44140625" style="1" customWidth="1"/>
    <col min="2569" max="2820" width="8.88671875" style="1"/>
    <col min="2821" max="2821" width="10.44140625" style="1" customWidth="1"/>
    <col min="2822" max="2822" width="14" style="1" customWidth="1"/>
    <col min="2823" max="2823" width="11.5546875" style="1" customWidth="1"/>
    <col min="2824" max="2824" width="10.44140625" style="1" customWidth="1"/>
    <col min="2825" max="3076" width="8.88671875" style="1"/>
    <col min="3077" max="3077" width="10.44140625" style="1" customWidth="1"/>
    <col min="3078" max="3078" width="14" style="1" customWidth="1"/>
    <col min="3079" max="3079" width="11.5546875" style="1" customWidth="1"/>
    <col min="3080" max="3080" width="10.44140625" style="1" customWidth="1"/>
    <col min="3081" max="3332" width="8.88671875" style="1"/>
    <col min="3333" max="3333" width="10.44140625" style="1" customWidth="1"/>
    <col min="3334" max="3334" width="14" style="1" customWidth="1"/>
    <col min="3335" max="3335" width="11.5546875" style="1" customWidth="1"/>
    <col min="3336" max="3336" width="10.44140625" style="1" customWidth="1"/>
    <col min="3337" max="3588" width="8.88671875" style="1"/>
    <col min="3589" max="3589" width="10.44140625" style="1" customWidth="1"/>
    <col min="3590" max="3590" width="14" style="1" customWidth="1"/>
    <col min="3591" max="3591" width="11.5546875" style="1" customWidth="1"/>
    <col min="3592" max="3592" width="10.44140625" style="1" customWidth="1"/>
    <col min="3593" max="3844" width="8.88671875" style="1"/>
    <col min="3845" max="3845" width="10.44140625" style="1" customWidth="1"/>
    <col min="3846" max="3846" width="14" style="1" customWidth="1"/>
    <col min="3847" max="3847" width="11.5546875" style="1" customWidth="1"/>
    <col min="3848" max="3848" width="10.44140625" style="1" customWidth="1"/>
    <col min="3849" max="4100" width="8.88671875" style="1"/>
    <col min="4101" max="4101" width="10.44140625" style="1" customWidth="1"/>
    <col min="4102" max="4102" width="14" style="1" customWidth="1"/>
    <col min="4103" max="4103" width="11.5546875" style="1" customWidth="1"/>
    <col min="4104" max="4104" width="10.44140625" style="1" customWidth="1"/>
    <col min="4105" max="4356" width="8.88671875" style="1"/>
    <col min="4357" max="4357" width="10.44140625" style="1" customWidth="1"/>
    <col min="4358" max="4358" width="14" style="1" customWidth="1"/>
    <col min="4359" max="4359" width="11.5546875" style="1" customWidth="1"/>
    <col min="4360" max="4360" width="10.44140625" style="1" customWidth="1"/>
    <col min="4361" max="4612" width="8.88671875" style="1"/>
    <col min="4613" max="4613" width="10.44140625" style="1" customWidth="1"/>
    <col min="4614" max="4614" width="14" style="1" customWidth="1"/>
    <col min="4615" max="4615" width="11.5546875" style="1" customWidth="1"/>
    <col min="4616" max="4616" width="10.44140625" style="1" customWidth="1"/>
    <col min="4617" max="4868" width="8.88671875" style="1"/>
    <col min="4869" max="4869" width="10.44140625" style="1" customWidth="1"/>
    <col min="4870" max="4870" width="14" style="1" customWidth="1"/>
    <col min="4871" max="4871" width="11.5546875" style="1" customWidth="1"/>
    <col min="4872" max="4872" width="10.44140625" style="1" customWidth="1"/>
    <col min="4873" max="5124" width="8.88671875" style="1"/>
    <col min="5125" max="5125" width="10.44140625" style="1" customWidth="1"/>
    <col min="5126" max="5126" width="14" style="1" customWidth="1"/>
    <col min="5127" max="5127" width="11.5546875" style="1" customWidth="1"/>
    <col min="5128" max="5128" width="10.44140625" style="1" customWidth="1"/>
    <col min="5129" max="5380" width="8.88671875" style="1"/>
    <col min="5381" max="5381" width="10.44140625" style="1" customWidth="1"/>
    <col min="5382" max="5382" width="14" style="1" customWidth="1"/>
    <col min="5383" max="5383" width="11.5546875" style="1" customWidth="1"/>
    <col min="5384" max="5384" width="10.44140625" style="1" customWidth="1"/>
    <col min="5385" max="5636" width="8.88671875" style="1"/>
    <col min="5637" max="5637" width="10.44140625" style="1" customWidth="1"/>
    <col min="5638" max="5638" width="14" style="1" customWidth="1"/>
    <col min="5639" max="5639" width="11.5546875" style="1" customWidth="1"/>
    <col min="5640" max="5640" width="10.44140625" style="1" customWidth="1"/>
    <col min="5641" max="5892" width="8.88671875" style="1"/>
    <col min="5893" max="5893" width="10.44140625" style="1" customWidth="1"/>
    <col min="5894" max="5894" width="14" style="1" customWidth="1"/>
    <col min="5895" max="5895" width="11.5546875" style="1" customWidth="1"/>
    <col min="5896" max="5896" width="10.44140625" style="1" customWidth="1"/>
    <col min="5897" max="6148" width="8.88671875" style="1"/>
    <col min="6149" max="6149" width="10.44140625" style="1" customWidth="1"/>
    <col min="6150" max="6150" width="14" style="1" customWidth="1"/>
    <col min="6151" max="6151" width="11.5546875" style="1" customWidth="1"/>
    <col min="6152" max="6152" width="10.44140625" style="1" customWidth="1"/>
    <col min="6153" max="6404" width="8.88671875" style="1"/>
    <col min="6405" max="6405" width="10.44140625" style="1" customWidth="1"/>
    <col min="6406" max="6406" width="14" style="1" customWidth="1"/>
    <col min="6407" max="6407" width="11.5546875" style="1" customWidth="1"/>
    <col min="6408" max="6408" width="10.44140625" style="1" customWidth="1"/>
    <col min="6409" max="6660" width="8.88671875" style="1"/>
    <col min="6661" max="6661" width="10.44140625" style="1" customWidth="1"/>
    <col min="6662" max="6662" width="14" style="1" customWidth="1"/>
    <col min="6663" max="6663" width="11.5546875" style="1" customWidth="1"/>
    <col min="6664" max="6664" width="10.44140625" style="1" customWidth="1"/>
    <col min="6665" max="6916" width="8.88671875" style="1"/>
    <col min="6917" max="6917" width="10.44140625" style="1" customWidth="1"/>
    <col min="6918" max="6918" width="14" style="1" customWidth="1"/>
    <col min="6919" max="6919" width="11.5546875" style="1" customWidth="1"/>
    <col min="6920" max="6920" width="10.44140625" style="1" customWidth="1"/>
    <col min="6921" max="7172" width="8.88671875" style="1"/>
    <col min="7173" max="7173" width="10.44140625" style="1" customWidth="1"/>
    <col min="7174" max="7174" width="14" style="1" customWidth="1"/>
    <col min="7175" max="7175" width="11.5546875" style="1" customWidth="1"/>
    <col min="7176" max="7176" width="10.44140625" style="1" customWidth="1"/>
    <col min="7177" max="7428" width="8.88671875" style="1"/>
    <col min="7429" max="7429" width="10.44140625" style="1" customWidth="1"/>
    <col min="7430" max="7430" width="14" style="1" customWidth="1"/>
    <col min="7431" max="7431" width="11.5546875" style="1" customWidth="1"/>
    <col min="7432" max="7432" width="10.44140625" style="1" customWidth="1"/>
    <col min="7433" max="7684" width="8.88671875" style="1"/>
    <col min="7685" max="7685" width="10.44140625" style="1" customWidth="1"/>
    <col min="7686" max="7686" width="14" style="1" customWidth="1"/>
    <col min="7687" max="7687" width="11.5546875" style="1" customWidth="1"/>
    <col min="7688" max="7688" width="10.44140625" style="1" customWidth="1"/>
    <col min="7689" max="7940" width="8.88671875" style="1"/>
    <col min="7941" max="7941" width="10.44140625" style="1" customWidth="1"/>
    <col min="7942" max="7942" width="14" style="1" customWidth="1"/>
    <col min="7943" max="7943" width="11.5546875" style="1" customWidth="1"/>
    <col min="7944" max="7944" width="10.44140625" style="1" customWidth="1"/>
    <col min="7945" max="8196" width="8.88671875" style="1"/>
    <col min="8197" max="8197" width="10.44140625" style="1" customWidth="1"/>
    <col min="8198" max="8198" width="14" style="1" customWidth="1"/>
    <col min="8199" max="8199" width="11.5546875" style="1" customWidth="1"/>
    <col min="8200" max="8200" width="10.44140625" style="1" customWidth="1"/>
    <col min="8201" max="8452" width="8.88671875" style="1"/>
    <col min="8453" max="8453" width="10.44140625" style="1" customWidth="1"/>
    <col min="8454" max="8454" width="14" style="1" customWidth="1"/>
    <col min="8455" max="8455" width="11.5546875" style="1" customWidth="1"/>
    <col min="8456" max="8456" width="10.44140625" style="1" customWidth="1"/>
    <col min="8457" max="8708" width="8.88671875" style="1"/>
    <col min="8709" max="8709" width="10.44140625" style="1" customWidth="1"/>
    <col min="8710" max="8710" width="14" style="1" customWidth="1"/>
    <col min="8711" max="8711" width="11.5546875" style="1" customWidth="1"/>
    <col min="8712" max="8712" width="10.44140625" style="1" customWidth="1"/>
    <col min="8713" max="8964" width="8.88671875" style="1"/>
    <col min="8965" max="8965" width="10.44140625" style="1" customWidth="1"/>
    <col min="8966" max="8966" width="14" style="1" customWidth="1"/>
    <col min="8967" max="8967" width="11.5546875" style="1" customWidth="1"/>
    <col min="8968" max="8968" width="10.44140625" style="1" customWidth="1"/>
    <col min="8969" max="9220" width="8.88671875" style="1"/>
    <col min="9221" max="9221" width="10.44140625" style="1" customWidth="1"/>
    <col min="9222" max="9222" width="14" style="1" customWidth="1"/>
    <col min="9223" max="9223" width="11.5546875" style="1" customWidth="1"/>
    <col min="9224" max="9224" width="10.44140625" style="1" customWidth="1"/>
    <col min="9225" max="9476" width="8.88671875" style="1"/>
    <col min="9477" max="9477" width="10.44140625" style="1" customWidth="1"/>
    <col min="9478" max="9478" width="14" style="1" customWidth="1"/>
    <col min="9479" max="9479" width="11.5546875" style="1" customWidth="1"/>
    <col min="9480" max="9480" width="10.44140625" style="1" customWidth="1"/>
    <col min="9481" max="9732" width="8.88671875" style="1"/>
    <col min="9733" max="9733" width="10.44140625" style="1" customWidth="1"/>
    <col min="9734" max="9734" width="14" style="1" customWidth="1"/>
    <col min="9735" max="9735" width="11.5546875" style="1" customWidth="1"/>
    <col min="9736" max="9736" width="10.44140625" style="1" customWidth="1"/>
    <col min="9737" max="9988" width="8.88671875" style="1"/>
    <col min="9989" max="9989" width="10.44140625" style="1" customWidth="1"/>
    <col min="9990" max="9990" width="14" style="1" customWidth="1"/>
    <col min="9991" max="9991" width="11.5546875" style="1" customWidth="1"/>
    <col min="9992" max="9992" width="10.44140625" style="1" customWidth="1"/>
    <col min="9993" max="10244" width="8.88671875" style="1"/>
    <col min="10245" max="10245" width="10.44140625" style="1" customWidth="1"/>
    <col min="10246" max="10246" width="14" style="1" customWidth="1"/>
    <col min="10247" max="10247" width="11.5546875" style="1" customWidth="1"/>
    <col min="10248" max="10248" width="10.44140625" style="1" customWidth="1"/>
    <col min="10249" max="10500" width="8.88671875" style="1"/>
    <col min="10501" max="10501" width="10.44140625" style="1" customWidth="1"/>
    <col min="10502" max="10502" width="14" style="1" customWidth="1"/>
    <col min="10503" max="10503" width="11.5546875" style="1" customWidth="1"/>
    <col min="10504" max="10504" width="10.44140625" style="1" customWidth="1"/>
    <col min="10505" max="10756" width="8.88671875" style="1"/>
    <col min="10757" max="10757" width="10.44140625" style="1" customWidth="1"/>
    <col min="10758" max="10758" width="14" style="1" customWidth="1"/>
    <col min="10759" max="10759" width="11.5546875" style="1" customWidth="1"/>
    <col min="10760" max="10760" width="10.44140625" style="1" customWidth="1"/>
    <col min="10761" max="11012" width="8.88671875" style="1"/>
    <col min="11013" max="11013" width="10.44140625" style="1" customWidth="1"/>
    <col min="11014" max="11014" width="14" style="1" customWidth="1"/>
    <col min="11015" max="11015" width="11.5546875" style="1" customWidth="1"/>
    <col min="11016" max="11016" width="10.44140625" style="1" customWidth="1"/>
    <col min="11017" max="11268" width="8.88671875" style="1"/>
    <col min="11269" max="11269" width="10.44140625" style="1" customWidth="1"/>
    <col min="11270" max="11270" width="14" style="1" customWidth="1"/>
    <col min="11271" max="11271" width="11.5546875" style="1" customWidth="1"/>
    <col min="11272" max="11272" width="10.44140625" style="1" customWidth="1"/>
    <col min="11273" max="11524" width="8.88671875" style="1"/>
    <col min="11525" max="11525" width="10.44140625" style="1" customWidth="1"/>
    <col min="11526" max="11526" width="14" style="1" customWidth="1"/>
    <col min="11527" max="11527" width="11.5546875" style="1" customWidth="1"/>
    <col min="11528" max="11528" width="10.44140625" style="1" customWidth="1"/>
    <col min="11529" max="11780" width="8.88671875" style="1"/>
    <col min="11781" max="11781" width="10.44140625" style="1" customWidth="1"/>
    <col min="11782" max="11782" width="14" style="1" customWidth="1"/>
    <col min="11783" max="11783" width="11.5546875" style="1" customWidth="1"/>
    <col min="11784" max="11784" width="10.44140625" style="1" customWidth="1"/>
    <col min="11785" max="12036" width="8.88671875" style="1"/>
    <col min="12037" max="12037" width="10.44140625" style="1" customWidth="1"/>
    <col min="12038" max="12038" width="14" style="1" customWidth="1"/>
    <col min="12039" max="12039" width="11.5546875" style="1" customWidth="1"/>
    <col min="12040" max="12040" width="10.44140625" style="1" customWidth="1"/>
    <col min="12041" max="12292" width="8.88671875" style="1"/>
    <col min="12293" max="12293" width="10.44140625" style="1" customWidth="1"/>
    <col min="12294" max="12294" width="14" style="1" customWidth="1"/>
    <col min="12295" max="12295" width="11.5546875" style="1" customWidth="1"/>
    <col min="12296" max="12296" width="10.44140625" style="1" customWidth="1"/>
    <col min="12297" max="12548" width="8.88671875" style="1"/>
    <col min="12549" max="12549" width="10.44140625" style="1" customWidth="1"/>
    <col min="12550" max="12550" width="14" style="1" customWidth="1"/>
    <col min="12551" max="12551" width="11.5546875" style="1" customWidth="1"/>
    <col min="12552" max="12552" width="10.44140625" style="1" customWidth="1"/>
    <col min="12553" max="12804" width="8.88671875" style="1"/>
    <col min="12805" max="12805" width="10.44140625" style="1" customWidth="1"/>
    <col min="12806" max="12806" width="14" style="1" customWidth="1"/>
    <col min="12807" max="12807" width="11.5546875" style="1" customWidth="1"/>
    <col min="12808" max="12808" width="10.44140625" style="1" customWidth="1"/>
    <col min="12809" max="13060" width="8.88671875" style="1"/>
    <col min="13061" max="13061" width="10.44140625" style="1" customWidth="1"/>
    <col min="13062" max="13062" width="14" style="1" customWidth="1"/>
    <col min="13063" max="13063" width="11.5546875" style="1" customWidth="1"/>
    <col min="13064" max="13064" width="10.44140625" style="1" customWidth="1"/>
    <col min="13065" max="13316" width="8.88671875" style="1"/>
    <col min="13317" max="13317" width="10.44140625" style="1" customWidth="1"/>
    <col min="13318" max="13318" width="14" style="1" customWidth="1"/>
    <col min="13319" max="13319" width="11.5546875" style="1" customWidth="1"/>
    <col min="13320" max="13320" width="10.44140625" style="1" customWidth="1"/>
    <col min="13321" max="13572" width="8.88671875" style="1"/>
    <col min="13573" max="13573" width="10.44140625" style="1" customWidth="1"/>
    <col min="13574" max="13574" width="14" style="1" customWidth="1"/>
    <col min="13575" max="13575" width="11.5546875" style="1" customWidth="1"/>
    <col min="13576" max="13576" width="10.44140625" style="1" customWidth="1"/>
    <col min="13577" max="13828" width="8.88671875" style="1"/>
    <col min="13829" max="13829" width="10.44140625" style="1" customWidth="1"/>
    <col min="13830" max="13830" width="14" style="1" customWidth="1"/>
    <col min="13831" max="13831" width="11.5546875" style="1" customWidth="1"/>
    <col min="13832" max="13832" width="10.44140625" style="1" customWidth="1"/>
    <col min="13833" max="14084" width="8.88671875" style="1"/>
    <col min="14085" max="14085" width="10.44140625" style="1" customWidth="1"/>
    <col min="14086" max="14086" width="14" style="1" customWidth="1"/>
    <col min="14087" max="14087" width="11.5546875" style="1" customWidth="1"/>
    <col min="14088" max="14088" width="10.44140625" style="1" customWidth="1"/>
    <col min="14089" max="14340" width="8.88671875" style="1"/>
    <col min="14341" max="14341" width="10.44140625" style="1" customWidth="1"/>
    <col min="14342" max="14342" width="14" style="1" customWidth="1"/>
    <col min="14343" max="14343" width="11.5546875" style="1" customWidth="1"/>
    <col min="14344" max="14344" width="10.44140625" style="1" customWidth="1"/>
    <col min="14345" max="14596" width="8.88671875" style="1"/>
    <col min="14597" max="14597" width="10.44140625" style="1" customWidth="1"/>
    <col min="14598" max="14598" width="14" style="1" customWidth="1"/>
    <col min="14599" max="14599" width="11.5546875" style="1" customWidth="1"/>
    <col min="14600" max="14600" width="10.44140625" style="1" customWidth="1"/>
    <col min="14601" max="14852" width="8.88671875" style="1"/>
    <col min="14853" max="14853" width="10.44140625" style="1" customWidth="1"/>
    <col min="14854" max="14854" width="14" style="1" customWidth="1"/>
    <col min="14855" max="14855" width="11.5546875" style="1" customWidth="1"/>
    <col min="14856" max="14856" width="10.44140625" style="1" customWidth="1"/>
    <col min="14857" max="15108" width="8.88671875" style="1"/>
    <col min="15109" max="15109" width="10.44140625" style="1" customWidth="1"/>
    <col min="15110" max="15110" width="14" style="1" customWidth="1"/>
    <col min="15111" max="15111" width="11.5546875" style="1" customWidth="1"/>
    <col min="15112" max="15112" width="10.44140625" style="1" customWidth="1"/>
    <col min="15113" max="15364" width="8.88671875" style="1"/>
    <col min="15365" max="15365" width="10.44140625" style="1" customWidth="1"/>
    <col min="15366" max="15366" width="14" style="1" customWidth="1"/>
    <col min="15367" max="15367" width="11.5546875" style="1" customWidth="1"/>
    <col min="15368" max="15368" width="10.44140625" style="1" customWidth="1"/>
    <col min="15369" max="15620" width="8.88671875" style="1"/>
    <col min="15621" max="15621" width="10.44140625" style="1" customWidth="1"/>
    <col min="15622" max="15622" width="14" style="1" customWidth="1"/>
    <col min="15623" max="15623" width="11.5546875" style="1" customWidth="1"/>
    <col min="15624" max="15624" width="10.44140625" style="1" customWidth="1"/>
    <col min="15625" max="15876" width="8.88671875" style="1"/>
    <col min="15877" max="15877" width="10.44140625" style="1" customWidth="1"/>
    <col min="15878" max="15878" width="14" style="1" customWidth="1"/>
    <col min="15879" max="15879" width="11.5546875" style="1" customWidth="1"/>
    <col min="15880" max="15880" width="10.44140625" style="1" customWidth="1"/>
    <col min="15881" max="16132" width="8.88671875" style="1"/>
    <col min="16133" max="16133" width="10.44140625" style="1" customWidth="1"/>
    <col min="16134" max="16134" width="14" style="1" customWidth="1"/>
    <col min="16135" max="16135" width="11.5546875" style="1" customWidth="1"/>
    <col min="16136" max="16136" width="10.44140625" style="1" customWidth="1"/>
    <col min="16137" max="16384" width="8.88671875" style="1"/>
  </cols>
  <sheetData>
    <row r="1" spans="1:12">
      <c r="A1" s="1" t="s">
        <v>75</v>
      </c>
    </row>
    <row r="2" spans="1:12">
      <c r="A2" s="1" t="s">
        <v>76</v>
      </c>
    </row>
    <row r="5" spans="1:12" s="59" customFormat="1">
      <c r="A5" s="59" t="s">
        <v>77</v>
      </c>
      <c r="B5" s="60"/>
      <c r="C5" s="59" t="s">
        <v>78</v>
      </c>
      <c r="F5" s="61"/>
      <c r="G5" s="61"/>
      <c r="H5" s="61"/>
    </row>
    <row r="6" spans="1:12" ht="14.4">
      <c r="A6" s="1" t="s">
        <v>51</v>
      </c>
      <c r="C6" s="51" t="s">
        <v>62</v>
      </c>
      <c r="E6"/>
      <c r="F6"/>
      <c r="G6" s="59"/>
      <c r="H6" s="59"/>
      <c r="I6" s="59"/>
      <c r="J6" s="59"/>
    </row>
    <row r="7" spans="1:12" ht="14.4">
      <c r="A7" s="1" t="s">
        <v>67</v>
      </c>
      <c r="C7" s="51" t="s">
        <v>68</v>
      </c>
      <c r="E7"/>
      <c r="F7"/>
      <c r="G7"/>
      <c r="H7"/>
      <c r="I7"/>
      <c r="J7"/>
    </row>
    <row r="8" spans="1:12" ht="14.4">
      <c r="A8" s="1" t="s">
        <v>52</v>
      </c>
      <c r="C8" s="52">
        <v>0.02</v>
      </c>
      <c r="E8"/>
      <c r="F8"/>
      <c r="G8"/>
      <c r="H8"/>
      <c r="I8"/>
      <c r="J8"/>
    </row>
    <row r="9" spans="1:12" ht="14.4">
      <c r="A9" s="1" t="s">
        <v>63</v>
      </c>
      <c r="C9" s="56" t="s">
        <v>69</v>
      </c>
      <c r="E9"/>
      <c r="F9"/>
      <c r="G9" s="55"/>
      <c r="H9"/>
      <c r="I9"/>
      <c r="J9"/>
    </row>
    <row r="10" spans="1:12" ht="14.4">
      <c r="A10" s="1" t="s">
        <v>82</v>
      </c>
      <c r="C10" s="51"/>
      <c r="E10"/>
      <c r="F10"/>
      <c r="G10" s="55"/>
      <c r="H10"/>
      <c r="I10"/>
      <c r="J10"/>
    </row>
    <row r="11" spans="1:12" ht="14.4">
      <c r="A11" s="1" t="s">
        <v>64</v>
      </c>
      <c r="C11" s="51"/>
      <c r="E11"/>
      <c r="F11"/>
      <c r="G11"/>
      <c r="H11"/>
      <c r="I11"/>
      <c r="J11"/>
    </row>
    <row r="12" spans="1:12" ht="14.4">
      <c r="A12" s="1" t="s">
        <v>65</v>
      </c>
      <c r="C12" s="51"/>
      <c r="E12"/>
      <c r="F12"/>
      <c r="G12"/>
      <c r="H12"/>
      <c r="I12"/>
      <c r="J12"/>
    </row>
    <row r="13" spans="1:12" ht="14.4">
      <c r="A13" s="1" t="s">
        <v>66</v>
      </c>
      <c r="C13" s="51"/>
      <c r="E13"/>
      <c r="F13"/>
      <c r="G13" s="55"/>
      <c r="H13"/>
      <c r="I13"/>
      <c r="J13"/>
    </row>
    <row r="14" spans="1:12" ht="14.4">
      <c r="A14" s="1" t="s">
        <v>53</v>
      </c>
      <c r="C14" s="51"/>
      <c r="E14"/>
      <c r="F14"/>
      <c r="G14"/>
      <c r="H14"/>
      <c r="I14"/>
      <c r="J14"/>
    </row>
    <row r="15" spans="1:12" ht="14.4">
      <c r="A15" s="1" t="s">
        <v>73</v>
      </c>
      <c r="C15" s="53"/>
      <c r="D15" s="1" t="s">
        <v>83</v>
      </c>
      <c r="E15"/>
      <c r="F15"/>
      <c r="G15"/>
      <c r="H15"/>
      <c r="I15"/>
      <c r="J15"/>
    </row>
    <row r="16" spans="1:12" ht="14.4">
      <c r="A16" s="1" t="s">
        <v>58</v>
      </c>
      <c r="C16" s="51"/>
      <c r="E16"/>
      <c r="F16"/>
      <c r="G16"/>
      <c r="H16"/>
      <c r="I16"/>
      <c r="J16"/>
      <c r="K16"/>
      <c r="L16"/>
    </row>
    <row r="17" spans="1:12" ht="14.4">
      <c r="A17" s="1" t="s">
        <v>71</v>
      </c>
      <c r="C17" s="51"/>
      <c r="E17"/>
      <c r="F17"/>
      <c r="G17"/>
      <c r="H17"/>
      <c r="I17"/>
      <c r="J17"/>
      <c r="K17"/>
      <c r="L17"/>
    </row>
    <row r="18" spans="1:12" ht="14.4">
      <c r="A18" s="1" t="s">
        <v>0</v>
      </c>
      <c r="C18" s="54" t="e">
        <f>C19/C15</f>
        <v>#DIV/0!</v>
      </c>
      <c r="D18" s="1" t="s">
        <v>74</v>
      </c>
      <c r="E18"/>
      <c r="F18"/>
      <c r="G18"/>
      <c r="H18"/>
      <c r="I18"/>
      <c r="J18"/>
      <c r="K18"/>
      <c r="L18"/>
    </row>
    <row r="19" spans="1:12">
      <c r="A19" s="1" t="s">
        <v>54</v>
      </c>
      <c r="C19" s="53"/>
    </row>
    <row r="20" spans="1:12">
      <c r="A20" s="1" t="s">
        <v>55</v>
      </c>
      <c r="C20" s="63">
        <v>6.5000000000000002E-2</v>
      </c>
      <c r="D20" s="1" t="s">
        <v>70</v>
      </c>
    </row>
    <row r="21" spans="1:12">
      <c r="A21" s="1" t="s">
        <v>56</v>
      </c>
      <c r="C21" s="54"/>
    </row>
    <row r="22" spans="1:12">
      <c r="A22" s="1" t="s">
        <v>57</v>
      </c>
      <c r="C22" s="64" t="e">
        <f>C55*12</f>
        <v>#DIV/0!</v>
      </c>
    </row>
    <row r="23" spans="1:12">
      <c r="A23" s="1" t="s">
        <v>21</v>
      </c>
      <c r="C23" s="54">
        <f>C17*12</f>
        <v>0</v>
      </c>
      <c r="D23" s="1" t="s">
        <v>84</v>
      </c>
    </row>
    <row r="24" spans="1:12">
      <c r="A24" s="1" t="s">
        <v>60</v>
      </c>
      <c r="C24" s="51"/>
    </row>
    <row r="25" spans="1:12">
      <c r="A25" s="1" t="s">
        <v>61</v>
      </c>
      <c r="C25" s="51"/>
    </row>
    <row r="26" spans="1:12">
      <c r="A26" s="1" t="s">
        <v>59</v>
      </c>
      <c r="C26" s="51">
        <v>0</v>
      </c>
    </row>
    <row r="30" spans="1:12">
      <c r="A30" s="1" t="s">
        <v>79</v>
      </c>
    </row>
    <row r="31" spans="1:12">
      <c r="A31" s="1" t="s">
        <v>80</v>
      </c>
      <c r="D31" s="49"/>
    </row>
    <row r="32" spans="1:12" ht="13.8">
      <c r="A32" s="2"/>
    </row>
    <row r="34" spans="1:8" ht="13.8" thickBot="1">
      <c r="A34" s="1" t="s">
        <v>72</v>
      </c>
      <c r="C34" s="1" t="s">
        <v>81</v>
      </c>
    </row>
    <row r="35" spans="1:8" ht="15.6" thickTop="1" thickBot="1">
      <c r="A35" s="42" t="s">
        <v>0</v>
      </c>
      <c r="B35" s="42" t="s">
        <v>1</v>
      </c>
      <c r="C35" s="47" t="e">
        <f>C18</f>
        <v>#DIV/0!</v>
      </c>
      <c r="D35" s="47">
        <v>0.8</v>
      </c>
      <c r="E35" s="47"/>
      <c r="F35" s="47"/>
      <c r="G35"/>
      <c r="H35" s="1"/>
    </row>
    <row r="36" spans="1:8" ht="15.6" thickTop="1" thickBot="1">
      <c r="A36" s="12" t="s">
        <v>2</v>
      </c>
      <c r="B36" s="38"/>
      <c r="C36" s="43">
        <v>30</v>
      </c>
      <c r="D36" s="43">
        <v>15</v>
      </c>
      <c r="E36" s="43"/>
      <c r="F36" s="43"/>
      <c r="G36"/>
      <c r="H36" s="1"/>
    </row>
    <row r="37" spans="1:8" ht="15.6" thickTop="1" thickBot="1">
      <c r="A37" s="39" t="s">
        <v>3</v>
      </c>
      <c r="B37" s="39" t="s">
        <v>4</v>
      </c>
      <c r="C37" s="44">
        <v>1</v>
      </c>
      <c r="D37" s="44">
        <v>1</v>
      </c>
      <c r="E37" s="44"/>
      <c r="F37" s="44"/>
      <c r="G37"/>
      <c r="H37" s="1"/>
    </row>
    <row r="38" spans="1:8" ht="15.6" thickTop="1" thickBot="1">
      <c r="A38" s="40"/>
      <c r="B38" s="25"/>
      <c r="C38" s="45"/>
      <c r="D38" s="45"/>
      <c r="E38" s="45"/>
      <c r="F38" s="45"/>
      <c r="G38"/>
      <c r="H38" s="1"/>
    </row>
    <row r="39" spans="1:8" ht="15.6" thickTop="1" thickBot="1">
      <c r="A39" s="7" t="s">
        <v>5</v>
      </c>
      <c r="B39" s="8"/>
      <c r="C39" s="62">
        <v>0.09</v>
      </c>
      <c r="D39" s="46">
        <v>5.5E-2</v>
      </c>
      <c r="E39" s="46"/>
      <c r="F39" s="46"/>
      <c r="G39"/>
      <c r="H39" s="1"/>
    </row>
    <row r="40" spans="1:8" ht="15" thickTop="1">
      <c r="A40" s="7"/>
      <c r="B40" s="8"/>
      <c r="C40" s="41"/>
      <c r="D40" s="41"/>
      <c r="E40" s="41"/>
      <c r="F40" s="41"/>
      <c r="G40"/>
      <c r="H40" s="1"/>
    </row>
    <row r="41" spans="1:8" ht="14.4">
      <c r="A41" s="7" t="s">
        <v>6</v>
      </c>
      <c r="B41" s="9"/>
      <c r="C41" s="31">
        <v>360</v>
      </c>
      <c r="D41" s="15">
        <v>180</v>
      </c>
      <c r="E41" s="15"/>
      <c r="F41" s="15"/>
      <c r="G41"/>
      <c r="H41" s="1"/>
    </row>
    <row r="42" spans="1:8" ht="14.4">
      <c r="A42" s="7" t="s">
        <v>7</v>
      </c>
      <c r="B42" s="57">
        <f>C15</f>
        <v>0</v>
      </c>
      <c r="C42" s="32" t="e">
        <f>C35*B42</f>
        <v>#DIV/0!</v>
      </c>
      <c r="D42" s="16">
        <f>D35*B42</f>
        <v>0</v>
      </c>
      <c r="E42" s="16"/>
      <c r="F42" s="16"/>
      <c r="G42"/>
      <c r="H42" s="1"/>
    </row>
    <row r="43" spans="1:8" ht="14.4">
      <c r="A43" s="7"/>
      <c r="B43" s="10"/>
      <c r="C43" s="32"/>
      <c r="D43" s="16"/>
      <c r="E43" s="16"/>
      <c r="F43" s="16"/>
      <c r="G43"/>
      <c r="H43" s="1"/>
    </row>
    <row r="44" spans="1:8" ht="14.4">
      <c r="A44" s="7" t="s">
        <v>8</v>
      </c>
      <c r="B44" s="10"/>
      <c r="C44" s="32" t="e">
        <f>C42*(C37)</f>
        <v>#DIV/0!</v>
      </c>
      <c r="D44" s="16">
        <f>D37*D42</f>
        <v>0</v>
      </c>
      <c r="E44" s="16"/>
      <c r="F44" s="16"/>
      <c r="G44"/>
      <c r="H44" s="1"/>
    </row>
    <row r="45" spans="1:8" ht="14.4">
      <c r="A45" s="7" t="s">
        <v>9</v>
      </c>
      <c r="B45" s="10"/>
      <c r="C45" s="32" t="e">
        <f>C42*C38</f>
        <v>#DIV/0!</v>
      </c>
      <c r="D45" s="16">
        <f>D42*D38</f>
        <v>0</v>
      </c>
      <c r="E45" s="16"/>
      <c r="F45" s="16"/>
      <c r="G45"/>
      <c r="H45" s="1"/>
    </row>
    <row r="46" spans="1:8" ht="14.4">
      <c r="A46" s="7" t="s">
        <v>10</v>
      </c>
      <c r="B46" s="11"/>
      <c r="C46" s="32" t="e">
        <f>PMT(C39/12,C41,-C44)</f>
        <v>#DIV/0!</v>
      </c>
      <c r="D46" s="16">
        <f>PMT(D39/12,D41,-D44)</f>
        <v>0</v>
      </c>
      <c r="E46" s="16"/>
      <c r="F46" s="16"/>
      <c r="G46"/>
      <c r="H46" s="1"/>
    </row>
    <row r="47" spans="1:8" ht="14.4">
      <c r="A47" s="12"/>
      <c r="B47" s="11"/>
      <c r="C47" s="32"/>
      <c r="D47" s="16"/>
      <c r="E47" s="16"/>
      <c r="F47" s="16"/>
      <c r="G47"/>
      <c r="H47" s="1"/>
    </row>
    <row r="48" spans="1:8" ht="14.4">
      <c r="A48" s="13"/>
      <c r="B48" s="14"/>
      <c r="C48" s="32"/>
      <c r="D48" s="16"/>
      <c r="E48" s="16"/>
      <c r="F48" s="16"/>
      <c r="G48"/>
      <c r="H48" s="1"/>
    </row>
    <row r="49" spans="1:8" ht="14.4">
      <c r="A49" s="7" t="s">
        <v>11</v>
      </c>
      <c r="B49" s="58">
        <f>C25</f>
        <v>0</v>
      </c>
      <c r="C49" s="32">
        <f>B49/12</f>
        <v>0</v>
      </c>
      <c r="D49" s="16">
        <f>B49/12</f>
        <v>0</v>
      </c>
      <c r="E49" s="16"/>
      <c r="F49" s="16"/>
      <c r="G49"/>
      <c r="H49" s="1"/>
    </row>
    <row r="50" spans="1:8" ht="14.4">
      <c r="A50" s="7" t="s">
        <v>12</v>
      </c>
      <c r="B50" s="58">
        <f>C24</f>
        <v>0</v>
      </c>
      <c r="C50" s="32">
        <f>B50/12</f>
        <v>0</v>
      </c>
      <c r="D50" s="16">
        <f>B50/12</f>
        <v>0</v>
      </c>
      <c r="E50" s="16"/>
      <c r="F50" s="16"/>
      <c r="G50"/>
      <c r="H50" s="1"/>
    </row>
    <row r="51" spans="1:8" ht="14.4">
      <c r="A51" s="7" t="s">
        <v>24</v>
      </c>
      <c r="B51" s="48">
        <f>SUM(B49:B50)</f>
        <v>0</v>
      </c>
      <c r="C51" s="32"/>
      <c r="D51" s="16"/>
      <c r="E51" s="16"/>
      <c r="F51" s="16"/>
      <c r="G51"/>
      <c r="H51" s="1"/>
    </row>
    <row r="52" spans="1:8" ht="14.4">
      <c r="A52" s="7" t="s">
        <v>16</v>
      </c>
      <c r="B52" s="58">
        <f>C17</f>
        <v>0</v>
      </c>
      <c r="C52" s="32"/>
      <c r="D52" s="16"/>
      <c r="E52" s="16"/>
      <c r="F52" s="16"/>
      <c r="G52" t="e">
        <f>#REF!*12</f>
        <v>#REF!</v>
      </c>
      <c r="H52" s="1"/>
    </row>
    <row r="53" spans="1:8" ht="14.4">
      <c r="A53" s="22" t="s">
        <v>21</v>
      </c>
      <c r="B53" s="23">
        <f>C23</f>
        <v>0</v>
      </c>
      <c r="C53" s="33"/>
      <c r="D53" s="24"/>
      <c r="E53" s="24"/>
      <c r="F53" s="24"/>
      <c r="G53"/>
      <c r="H53" s="1"/>
    </row>
    <row r="54" spans="1:8" ht="14.4">
      <c r="A54" s="13"/>
      <c r="B54" s="25"/>
      <c r="C54" s="34"/>
      <c r="D54" s="17"/>
      <c r="E54" s="17"/>
      <c r="F54" s="17"/>
      <c r="G54"/>
      <c r="H54" s="1"/>
    </row>
    <row r="55" spans="1:8" ht="14.4">
      <c r="A55" s="26" t="s">
        <v>13</v>
      </c>
      <c r="B55" s="27" t="s">
        <v>14</v>
      </c>
      <c r="C55" s="35" t="e">
        <f>SUM(C46:C54)</f>
        <v>#DIV/0!</v>
      </c>
      <c r="D55" s="18">
        <f>SUM(D46:D54)</f>
        <v>0</v>
      </c>
      <c r="E55" s="18"/>
      <c r="F55" s="18"/>
      <c r="G55"/>
      <c r="H55" s="1"/>
    </row>
    <row r="56" spans="1:8" ht="14.4">
      <c r="A56" s="28"/>
      <c r="B56" s="29"/>
      <c r="C56" s="36"/>
      <c r="D56" s="30"/>
      <c r="E56" s="30"/>
      <c r="F56" s="30"/>
      <c r="G56"/>
      <c r="H56" s="1"/>
    </row>
    <row r="57" spans="1:8" ht="14.4">
      <c r="A57" s="13" t="s">
        <v>15</v>
      </c>
      <c r="B57" s="21"/>
      <c r="C57" s="34" t="e">
        <f>(C39*C44)/12+(C48)</f>
        <v>#DIV/0!</v>
      </c>
      <c r="D57" s="17">
        <f>(D39*D44)/12+(D48)</f>
        <v>0</v>
      </c>
      <c r="E57" s="17"/>
      <c r="F57" s="17"/>
      <c r="G57"/>
      <c r="H57" s="1"/>
    </row>
    <row r="58" spans="1:8">
      <c r="A58" s="5" t="s">
        <v>17</v>
      </c>
      <c r="B58" s="6"/>
      <c r="C58" s="37">
        <f>B53*0.6</f>
        <v>0</v>
      </c>
      <c r="D58" s="19">
        <f>B53</f>
        <v>0</v>
      </c>
      <c r="E58" s="19"/>
      <c r="F58" s="19"/>
      <c r="G58" s="1"/>
      <c r="H58" s="1"/>
    </row>
    <row r="59" spans="1:8" ht="14.4">
      <c r="A59" s="5" t="s">
        <v>18</v>
      </c>
      <c r="B59" s="6"/>
      <c r="C59" s="34" t="e">
        <f>C46*12</f>
        <v>#DIV/0!</v>
      </c>
      <c r="D59" s="17">
        <f>D46*12</f>
        <v>0</v>
      </c>
      <c r="E59" s="17"/>
      <c r="F59" s="17"/>
      <c r="G59" s="1"/>
      <c r="H59" s="1"/>
    </row>
    <row r="60" spans="1:8">
      <c r="A60" s="5" t="s">
        <v>22</v>
      </c>
      <c r="B60" s="6"/>
      <c r="C60" s="37">
        <f>B51</f>
        <v>0</v>
      </c>
      <c r="D60" s="19"/>
      <c r="E60" s="19"/>
      <c r="F60" s="19"/>
      <c r="G60" s="1"/>
      <c r="H60" s="1"/>
    </row>
    <row r="61" spans="1:8">
      <c r="A61" s="5" t="s">
        <v>19</v>
      </c>
      <c r="B61" s="6"/>
      <c r="C61" s="37">
        <f>C58*0.75</f>
        <v>0</v>
      </c>
      <c r="D61" s="19">
        <f t="shared" ref="D61" si="0">D58*0.75</f>
        <v>0</v>
      </c>
      <c r="E61" s="19"/>
      <c r="F61" s="19"/>
      <c r="G61" s="1"/>
      <c r="H61" s="1"/>
    </row>
    <row r="62" spans="1:8">
      <c r="A62" s="5" t="s">
        <v>23</v>
      </c>
      <c r="B62" s="6"/>
      <c r="C62" s="37">
        <f>C58-C60</f>
        <v>0</v>
      </c>
      <c r="D62" s="19"/>
      <c r="E62" s="19"/>
      <c r="F62" s="19"/>
      <c r="G62" s="1"/>
      <c r="H62" s="1"/>
    </row>
    <row r="63" spans="1:8">
      <c r="A63" s="5" t="s">
        <v>20</v>
      </c>
      <c r="B63" s="6"/>
      <c r="C63" s="20" t="e">
        <f>C61/C59</f>
        <v>#DIV/0!</v>
      </c>
      <c r="D63" s="20" t="e">
        <f t="shared" ref="D63" si="1">D61/D59</f>
        <v>#DIV/0!</v>
      </c>
      <c r="E63" s="20"/>
      <c r="F63" s="20"/>
      <c r="G63" s="1"/>
      <c r="H63" s="1"/>
    </row>
    <row r="66" spans="1:26">
      <c r="A66" s="1" t="s">
        <v>25</v>
      </c>
      <c r="B66" s="3" t="s">
        <v>26</v>
      </c>
      <c r="C66" s="1" t="s">
        <v>27</v>
      </c>
      <c r="D66" s="1" t="s">
        <v>28</v>
      </c>
      <c r="E66" s="1" t="s">
        <v>29</v>
      </c>
      <c r="F66" s="4" t="s">
        <v>30</v>
      </c>
      <c r="G66" s="4" t="s">
        <v>31</v>
      </c>
      <c r="H66" s="4" t="s">
        <v>32</v>
      </c>
      <c r="I66" s="1" t="s">
        <v>33</v>
      </c>
      <c r="J66" s="1" t="s">
        <v>34</v>
      </c>
      <c r="K66" s="1" t="s">
        <v>35</v>
      </c>
      <c r="L66" s="1" t="s">
        <v>36</v>
      </c>
      <c r="M66" s="1" t="s">
        <v>37</v>
      </c>
      <c r="N66" s="1" t="s">
        <v>38</v>
      </c>
      <c r="O66" s="1" t="s">
        <v>39</v>
      </c>
      <c r="P66" s="1" t="s">
        <v>40</v>
      </c>
      <c r="Q66" s="1" t="s">
        <v>41</v>
      </c>
      <c r="R66" s="1" t="s">
        <v>42</v>
      </c>
      <c r="S66" s="1" t="s">
        <v>43</v>
      </c>
      <c r="T66" s="1" t="s">
        <v>44</v>
      </c>
      <c r="U66" s="1" t="s">
        <v>45</v>
      </c>
      <c r="V66" s="1" t="s">
        <v>46</v>
      </c>
      <c r="W66" s="1" t="s">
        <v>47</v>
      </c>
      <c r="X66" s="1" t="s">
        <v>48</v>
      </c>
      <c r="Y66" s="1" t="s">
        <v>49</v>
      </c>
      <c r="Z66" s="1" t="s">
        <v>50</v>
      </c>
    </row>
    <row r="67" spans="1:26">
      <c r="A67" s="1" t="str">
        <f>C6</f>
        <v>Monty Busch</v>
      </c>
      <c r="B67" s="3" t="str">
        <f>C7</f>
        <v>214 213 8967</v>
      </c>
      <c r="C67" s="50">
        <f>C8</f>
        <v>0.02</v>
      </c>
      <c r="D67" s="50" t="str">
        <f>C9</f>
        <v>monty@texasrehabloan.com</v>
      </c>
      <c r="E67" s="1">
        <f>C10</f>
        <v>0</v>
      </c>
      <c r="F67" s="4">
        <f>C11</f>
        <v>0</v>
      </c>
      <c r="G67" s="4">
        <f>C12</f>
        <v>0</v>
      </c>
      <c r="H67" s="4">
        <f>C13</f>
        <v>0</v>
      </c>
      <c r="I67" s="1">
        <f>C14</f>
        <v>0</v>
      </c>
      <c r="K67" s="65">
        <f>C19</f>
        <v>0</v>
      </c>
      <c r="L67" s="66">
        <f>C20</f>
        <v>6.5000000000000002E-2</v>
      </c>
      <c r="M67" s="1">
        <f>C21</f>
        <v>0</v>
      </c>
      <c r="N67" s="67" t="e">
        <f>C22</f>
        <v>#DIV/0!</v>
      </c>
      <c r="O67" s="1">
        <f>C16</f>
        <v>0</v>
      </c>
      <c r="P67" s="1">
        <f>C17</f>
        <v>0</v>
      </c>
      <c r="Q67" s="1">
        <f>C17*12</f>
        <v>0</v>
      </c>
      <c r="R67" s="1">
        <f>C24</f>
        <v>0</v>
      </c>
      <c r="S67" s="1">
        <f>C25</f>
        <v>0</v>
      </c>
      <c r="T67" s="1">
        <f>C26</f>
        <v>0</v>
      </c>
      <c r="U67" s="65">
        <f>C15</f>
        <v>0</v>
      </c>
      <c r="V67" s="1" t="e">
        <f>C18</f>
        <v>#DIV/0!</v>
      </c>
      <c r="W67" s="67" t="e">
        <f>C55</f>
        <v>#DIV/0!</v>
      </c>
      <c r="X67" s="1">
        <f>C23</f>
        <v>0</v>
      </c>
      <c r="Z67" s="67">
        <f>C54</f>
        <v>0</v>
      </c>
    </row>
  </sheetData>
  <hyperlinks>
    <hyperlink ref="C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0"/>
  <sheetViews>
    <sheetView workbookViewId="0">
      <selection activeCell="A3" sqref="A3:G20"/>
    </sheetView>
  </sheetViews>
  <sheetFormatPr defaultRowHeight="14.4"/>
  <sheetData>
    <row r="3" spans="1:1">
      <c r="A3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11" spans="1:1">
      <c r="A11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>
        <v>2014</v>
      </c>
    </row>
    <row r="18" spans="1:1">
      <c r="A18">
        <v>2014</v>
      </c>
    </row>
    <row r="19" spans="1:1">
      <c r="A19" t="s">
        <v>93</v>
      </c>
    </row>
    <row r="20" spans="1:1">
      <c r="A20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Property and Loan Data</vt:lpstr>
      <vt:lpstr>Borrower financial summary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2015-09-01T18:20:21Z</dcterms:created>
  <dcterms:modified xsi:type="dcterms:W3CDTF">2016-03-03T03:17:44Z</dcterms:modified>
</cp:coreProperties>
</file>